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28"/>
  <workbookPr filterPrivacy="1" codeName="ThisWorkbook"/>
  <xr:revisionPtr revIDLastSave="9" documentId="13_ncr:20001_{4D56B06D-A1EB-42F4-952F-59922B9EF092}" xr6:coauthVersionLast="45" xr6:coauthVersionMax="45" xr10:uidLastSave="{0A5D72C8-0955-4CBD-9C1C-5EE14681B446}"/>
  <bookViews>
    <workbookView xWindow="-120" yWindow="-120" windowWidth="28980" windowHeight="16215" xr2:uid="{00000000-000D-0000-FFFF-FFFF00000000}"/>
  </bookViews>
  <sheets>
    <sheet name="Resumen de presupuesto" sheetId="1" r:id="rId1"/>
    <sheet name="Detalles del presupuesto" sheetId="3" r:id="rId2"/>
  </sheets>
  <definedNames>
    <definedName name="Presupuesto_Boda_Total">'Resumen de presupuesto'!$C$3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4" i="3" l="1"/>
  <c r="C16" i="1" l="1"/>
  <c r="D12" i="1"/>
  <c r="D80" i="3" l="1"/>
  <c r="F15" i="1" s="1"/>
  <c r="D72" i="3"/>
  <c r="F14" i="1" s="1"/>
  <c r="D67" i="3"/>
  <c r="F13" i="1" s="1"/>
  <c r="D56" i="3"/>
  <c r="F12" i="1" s="1"/>
  <c r="D50" i="3"/>
  <c r="F11" i="1" s="1"/>
  <c r="F10" i="1"/>
  <c r="D37" i="3"/>
  <c r="F9" i="1" s="1"/>
  <c r="D17" i="3"/>
  <c r="F7" i="1" s="1"/>
  <c r="D8" i="3"/>
  <c r="F6" i="1" s="1"/>
  <c r="C80" i="3"/>
  <c r="E15" i="1" s="1"/>
  <c r="C72" i="3"/>
  <c r="E14" i="1" s="1"/>
  <c r="C67" i="3"/>
  <c r="E13" i="1" s="1"/>
  <c r="C56" i="3"/>
  <c r="E12" i="1" s="1"/>
  <c r="C50" i="3"/>
  <c r="E11" i="1" s="1"/>
  <c r="C44" i="3"/>
  <c r="E10" i="1" s="1"/>
  <c r="C37" i="3"/>
  <c r="E9" i="1" s="1"/>
  <c r="C17" i="3"/>
  <c r="E7" i="1" s="1"/>
  <c r="C8" i="3"/>
  <c r="E6" i="1" s="1"/>
  <c r="D6" i="1" l="1"/>
  <c r="D7" i="1"/>
  <c r="D8" i="1"/>
  <c r="D9" i="1"/>
  <c r="D10" i="1"/>
  <c r="D11" i="1"/>
  <c r="D13" i="1"/>
  <c r="D14" i="1"/>
  <c r="D15" i="1"/>
  <c r="C26" i="1"/>
  <c r="B28" i="1" s="1"/>
  <c r="D16" i="1" l="1"/>
  <c r="C28" i="1"/>
  <c r="F8" i="1"/>
  <c r="F16" i="1" s="1"/>
  <c r="D29" i="3"/>
  <c r="C29" i="3"/>
  <c r="E8" i="1" s="1"/>
  <c r="E16" i="1" s="1"/>
</calcChain>
</file>

<file path=xl/sharedStrings.xml><?xml version="1.0" encoding="utf-8"?>
<sst xmlns="http://schemas.openxmlformats.org/spreadsheetml/2006/main" count="118" uniqueCount="80">
  <si>
    <t>PRESUPUESTO TOTAL PARA LA BODA</t>
  </si>
  <si>
    <t>GASTOS</t>
  </si>
  <si>
    <t>Recepción</t>
  </si>
  <si>
    <t>Atuendo</t>
  </si>
  <si>
    <t>Flores y decoración</t>
  </si>
  <si>
    <t>Música</t>
  </si>
  <si>
    <t>Fotografías y vídeo</t>
  </si>
  <si>
    <t>Detalles y regalos</t>
  </si>
  <si>
    <t>Ceremonia</t>
  </si>
  <si>
    <t>Papelería</t>
  </si>
  <si>
    <t>Alianzas</t>
  </si>
  <si>
    <t>Transporte</t>
  </si>
  <si>
    <t>Total</t>
  </si>
  <si>
    <t>CONTRIBUCIONES</t>
  </si>
  <si>
    <t>Origen de fondos</t>
  </si>
  <si>
    <t>Ahorro</t>
  </si>
  <si>
    <t>Madre y padre del cónyuge 1</t>
  </si>
  <si>
    <t>Abuelos del cónyuge 1</t>
  </si>
  <si>
    <t>Madre y padre del cónyuge 2</t>
  </si>
  <si>
    <t>Abuelos del cónyuge 2</t>
  </si>
  <si>
    <t>Otras contribuciones</t>
  </si>
  <si>
    <t>Asignación 
%</t>
  </si>
  <si>
    <t>Contribución</t>
  </si>
  <si>
    <t>Presupuesto asignado</t>
  </si>
  <si>
    <t xml:space="preserve"> </t>
  </si>
  <si>
    <t>RECEPCIÓN</t>
  </si>
  <si>
    <t>Recinto y alquiler</t>
  </si>
  <si>
    <t>Comidas y servicio</t>
  </si>
  <si>
    <t>Bebidas</t>
  </si>
  <si>
    <t>Tarta</t>
  </si>
  <si>
    <t>Gastos varios</t>
  </si>
  <si>
    <t>ATUENDO</t>
  </si>
  <si>
    <t>Esmoquin, traje o vestidos</t>
  </si>
  <si>
    <t>Arreglos</t>
  </si>
  <si>
    <t>Tocado y velo</t>
  </si>
  <si>
    <t>Accesorios</t>
  </si>
  <si>
    <t>Peluquería y maquillaje</t>
  </si>
  <si>
    <t>Arreglos florales para la ceremonia</t>
  </si>
  <si>
    <t>Flores y canastilla de la niña</t>
  </si>
  <si>
    <t>Cojín para alianzas</t>
  </si>
  <si>
    <t>Ramos</t>
  </si>
  <si>
    <t>Prendido</t>
  </si>
  <si>
    <t>Ramilletes</t>
  </si>
  <si>
    <t>Decoración de recepción</t>
  </si>
  <si>
    <t>Iluminación</t>
  </si>
  <si>
    <t>MÚSICA</t>
  </si>
  <si>
    <t>Músicos para la ceremonia</t>
  </si>
  <si>
    <t>Músicos para el cóctel</t>
  </si>
  <si>
    <t>Banda, DJ o entretenimiento para la recepción</t>
  </si>
  <si>
    <t>Sistema de sonido o alquiler de pista de baile</t>
  </si>
  <si>
    <t>FOTOGRAFÍAS Y VÍDEO</t>
  </si>
  <si>
    <t>Fotografía</t>
  </si>
  <si>
    <t>Vídeo</t>
  </si>
  <si>
    <t>Copias adicionales y álbumes</t>
  </si>
  <si>
    <t>DETALLES Y REGALOS</t>
  </si>
  <si>
    <t>Regalos de bienvenida</t>
  </si>
  <si>
    <t>Regalos de la fiesta</t>
  </si>
  <si>
    <t>CEREMONIA</t>
  </si>
  <si>
    <t>Cuota de sitio</t>
  </si>
  <si>
    <t>Honorarios del oficiante o donativo a iglesia</t>
  </si>
  <si>
    <t>PAPELERÍA</t>
  </si>
  <si>
    <t>Tarjetas para reservar las fechas</t>
  </si>
  <si>
    <t>Invitaciones y confirmaciones de asistencia</t>
  </si>
  <si>
    <t>Actividades</t>
  </si>
  <si>
    <t>Tarjetas de asiento y colocación</t>
  </si>
  <si>
    <t>Tarjetas de menú</t>
  </si>
  <si>
    <t>Notas de agradecimiento</t>
  </si>
  <si>
    <t>Gastos de envío</t>
  </si>
  <si>
    <t>ALIANZAS</t>
  </si>
  <si>
    <t>Accesorios de anillos</t>
  </si>
  <si>
    <t>TRANSPORTE</t>
  </si>
  <si>
    <t>Alquiler de coche principal</t>
  </si>
  <si>
    <t>Alquiler de coche para invitados</t>
  </si>
  <si>
    <t>Transporte para invitados de fuera de la ciudad</t>
  </si>
  <si>
    <t>Servicio de estacionamiento</t>
  </si>
  <si>
    <t>Costos estimados</t>
  </si>
  <si>
    <t>Costos reales</t>
  </si>
  <si>
    <t>Costos
reales</t>
  </si>
  <si>
    <t>Costos 
estimados</t>
  </si>
  <si>
    <t>FLORES Y DECORACIÓN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</si>
</sst>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(* #,##0_);_(* \(#,##0\);_(* &quot;-&quot;_);_(@_)"/>
    <numFmt numFmtId="165" formatCode="_(* #,##0.00_);_(* \(#,##0.00\);_(* &quot;-&quot;??_);_(@_)"/>
    <numFmt numFmtId="166" formatCode="_-&quot;£&quot;* #,##0_-;\-&quot;£&quot;* #,##0_-;_-&quot;£&quot;* &quot;-&quot;_-;_-@_-"/>
    <numFmt numFmtId="167" formatCode="_-&quot;£&quot;* #,##0.00_-;\-&quot;£&quot;* #,##0.00_-;_-&quot;£&quot;* &quot;-&quot;??_-;_-@_-"/>
    <numFmt numFmtId="169" formatCode="#,##0\ &quot;€&quot;"/>
  </numFmts>
  <fonts count="33" x14ac:knownFonts="1">
    <font>
      <sz val="11"/>
      <color theme="1"/>
      <name val="Cambria"/>
      <family val="2"/>
      <scheme val="minor"/>
    </font>
    <font>
      <sz val="11"/>
      <color theme="1"/>
      <name val="Cambria"/>
      <family val="1"/>
      <scheme val="minor"/>
    </font>
    <font>
      <b/>
      <sz val="11"/>
      <color theme="1" tint="0.14999847407452621"/>
      <name val="Cambria"/>
      <family val="1"/>
      <scheme val="minor"/>
    </font>
    <font>
      <sz val="11"/>
      <color theme="1" tint="0.249977111117893"/>
      <name val="Cambria"/>
      <family val="1"/>
      <scheme val="minor"/>
    </font>
    <font>
      <b/>
      <sz val="11"/>
      <color theme="1" tint="0.249977111117893"/>
      <name val="Cambria"/>
      <family val="1"/>
      <scheme val="minor"/>
    </font>
    <font>
      <sz val="10"/>
      <color theme="1"/>
      <name val="Candara"/>
      <family val="2"/>
      <scheme val="major"/>
    </font>
    <font>
      <sz val="12"/>
      <color theme="1"/>
      <name val="Candara"/>
      <family val="2"/>
      <scheme val="major"/>
    </font>
    <font>
      <sz val="11"/>
      <color theme="1"/>
      <name val="Candara"/>
      <family val="2"/>
      <scheme val="major"/>
    </font>
    <font>
      <sz val="11"/>
      <color theme="0"/>
      <name val="Candara"/>
      <family val="2"/>
      <scheme val="major"/>
    </font>
    <font>
      <sz val="12"/>
      <color theme="0"/>
      <name val="Candara"/>
      <family val="2"/>
      <scheme val="major"/>
    </font>
    <font>
      <b/>
      <sz val="14"/>
      <color theme="1" tint="0.14999847407452621"/>
      <name val="Candara"/>
      <family val="2"/>
      <scheme val="major"/>
    </font>
    <font>
      <sz val="11"/>
      <color theme="1" tint="0.24994659260841701"/>
      <name val="Cambria"/>
      <family val="1"/>
      <scheme val="minor"/>
    </font>
    <font>
      <b/>
      <sz val="11"/>
      <color theme="1" tint="0.24994659260841701"/>
      <name val="Cambria"/>
      <family val="1"/>
      <scheme val="minor"/>
    </font>
    <font>
      <sz val="11"/>
      <color theme="1"/>
      <name val="Cambria"/>
      <family val="1"/>
      <scheme val="minor"/>
    </font>
    <font>
      <sz val="11"/>
      <color theme="1" tint="0.249977111117893"/>
      <name val="Cambria"/>
      <family val="1"/>
      <scheme val="minor"/>
    </font>
    <font>
      <sz val="11"/>
      <color theme="1" tint="0.249977111117893"/>
      <name val="Cambria"/>
      <family val="2"/>
      <scheme val="minor"/>
    </font>
    <font>
      <sz val="11"/>
      <color theme="1"/>
      <name val="Cambria"/>
      <family val="2"/>
      <scheme val="minor"/>
    </font>
    <font>
      <sz val="18"/>
      <color theme="3"/>
      <name val="Candara"/>
      <family val="2"/>
      <scheme val="major"/>
    </font>
    <font>
      <b/>
      <sz val="15"/>
      <color theme="3"/>
      <name val="Cambria"/>
      <family val="2"/>
      <scheme val="minor"/>
    </font>
    <font>
      <b/>
      <sz val="13"/>
      <color theme="3"/>
      <name val="Cambria"/>
      <family val="2"/>
      <scheme val="minor"/>
    </font>
    <font>
      <b/>
      <sz val="11"/>
      <color theme="3"/>
      <name val="Cambria"/>
      <family val="2"/>
      <scheme val="minor"/>
    </font>
    <font>
      <sz val="11"/>
      <color rgb="FF006100"/>
      <name val="Cambria"/>
      <family val="2"/>
      <scheme val="minor"/>
    </font>
    <font>
      <sz val="11"/>
      <color rgb="FF9C0006"/>
      <name val="Cambria"/>
      <family val="2"/>
      <scheme val="minor"/>
    </font>
    <font>
      <sz val="11"/>
      <color rgb="FF9C5700"/>
      <name val="Cambria"/>
      <family val="2"/>
      <scheme val="minor"/>
    </font>
    <font>
      <sz val="11"/>
      <color rgb="FF3F3F76"/>
      <name val="Cambria"/>
      <family val="2"/>
      <scheme val="minor"/>
    </font>
    <font>
      <b/>
      <sz val="11"/>
      <color rgb="FF3F3F3F"/>
      <name val="Cambria"/>
      <family val="2"/>
      <scheme val="minor"/>
    </font>
    <font>
      <b/>
      <sz val="11"/>
      <color rgb="FFFA7D00"/>
      <name val="Cambria"/>
      <family val="2"/>
      <scheme val="minor"/>
    </font>
    <font>
      <sz val="11"/>
      <color rgb="FFFA7D00"/>
      <name val="Cambria"/>
      <family val="2"/>
      <scheme val="minor"/>
    </font>
    <font>
      <b/>
      <sz val="11"/>
      <color theme="0"/>
      <name val="Cambria"/>
      <family val="2"/>
      <scheme val="minor"/>
    </font>
    <font>
      <sz val="11"/>
      <color rgb="FFFF0000"/>
      <name val="Cambria"/>
      <family val="2"/>
      <scheme val="minor"/>
    </font>
    <font>
      <i/>
      <sz val="11"/>
      <color rgb="FF7F7F7F"/>
      <name val="Cambria"/>
      <family val="2"/>
      <scheme val="minor"/>
    </font>
    <font>
      <b/>
      <sz val="11"/>
      <color theme="1"/>
      <name val="Cambria"/>
      <family val="2"/>
      <scheme val="minor"/>
    </font>
    <font>
      <sz val="11"/>
      <color theme="0"/>
      <name val="Cambria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n">
        <color theme="8" tint="-0.24994659260841701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/>
      <top style="thin">
        <color theme="8" tint="-0.2499465926084170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165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8" borderId="0" applyNumberFormat="0" applyBorder="0" applyAlignment="0" applyProtection="0"/>
    <xf numFmtId="0" fontId="24" fillId="9" borderId="7" applyNumberFormat="0" applyAlignment="0" applyProtection="0"/>
    <xf numFmtId="0" fontId="25" fillId="10" borderId="8" applyNumberFormat="0" applyAlignment="0" applyProtection="0"/>
    <xf numFmtId="0" fontId="26" fillId="10" borderId="7" applyNumberFormat="0" applyAlignment="0" applyProtection="0"/>
    <xf numFmtId="0" fontId="27" fillId="0" borderId="9" applyNumberFormat="0" applyFill="0" applyAlignment="0" applyProtection="0"/>
    <xf numFmtId="0" fontId="28" fillId="11" borderId="10" applyNumberFormat="0" applyAlignment="0" applyProtection="0"/>
    <xf numFmtId="0" fontId="29" fillId="0" borderId="0" applyNumberFormat="0" applyFill="0" applyBorder="0" applyAlignment="0" applyProtection="0"/>
    <xf numFmtId="0" fontId="16" fillId="12" borderId="11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12" applyNumberFormat="0" applyFill="0" applyAlignment="0" applyProtection="0"/>
    <xf numFmtId="0" fontId="32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32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32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32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32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32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inden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indent="1"/>
    </xf>
    <xf numFmtId="0" fontId="9" fillId="2" borderId="1" xfId="0" applyFont="1" applyFill="1" applyBorder="1" applyAlignment="1">
      <alignment horizontal="left" vertical="center" indent="1"/>
    </xf>
    <xf numFmtId="0" fontId="8" fillId="2" borderId="1" xfId="0" applyFont="1" applyFill="1" applyBorder="1" applyAlignment="1">
      <alignment horizontal="left" vertical="center" indent="1"/>
    </xf>
    <xf numFmtId="0" fontId="10" fillId="2" borderId="1" xfId="0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7" fillId="0" borderId="0" xfId="0" applyFont="1" applyAlignment="1">
      <alignment vertical="center"/>
    </xf>
    <xf numFmtId="0" fontId="11" fillId="5" borderId="0" xfId="0" applyFont="1" applyFill="1" applyAlignment="1">
      <alignment horizontal="left" vertical="center" indent="1"/>
    </xf>
    <xf numFmtId="9" fontId="11" fillId="5" borderId="0" xfId="0" applyNumberFormat="1" applyFont="1" applyFill="1" applyAlignment="1">
      <alignment horizontal="center" vertical="center"/>
    </xf>
    <xf numFmtId="0" fontId="11" fillId="0" borderId="0" xfId="0" applyFont="1" applyAlignment="1">
      <alignment horizontal="left" vertical="center" indent="1"/>
    </xf>
    <xf numFmtId="9" fontId="11" fillId="0" borderId="0" xfId="0" applyNumberFormat="1" applyFont="1" applyAlignment="1">
      <alignment horizontal="center" vertical="center"/>
    </xf>
    <xf numFmtId="0" fontId="12" fillId="0" borderId="2" xfId="0" applyFont="1" applyBorder="1" applyAlignment="1">
      <alignment horizontal="left" vertical="center" indent="1"/>
    </xf>
    <xf numFmtId="9" fontId="12" fillId="0" borderId="2" xfId="0" applyNumberFormat="1" applyFont="1" applyBorder="1" applyAlignment="1">
      <alignment horizontal="center" vertical="center"/>
    </xf>
    <xf numFmtId="0" fontId="9" fillId="4" borderId="0" xfId="0" applyFont="1" applyFill="1" applyAlignment="1">
      <alignment horizontal="left" vertical="center" wrapText="1" indent="1"/>
    </xf>
    <xf numFmtId="0" fontId="8" fillId="4" borderId="0" xfId="0" applyFont="1" applyFill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indent="1"/>
    </xf>
    <xf numFmtId="9" fontId="11" fillId="5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169" fontId="11" fillId="5" borderId="3" xfId="0" applyNumberFormat="1" applyFont="1" applyFill="1" applyBorder="1" applyAlignment="1">
      <alignment horizontal="center" vertical="center"/>
    </xf>
    <xf numFmtId="169" fontId="11" fillId="0" borderId="0" xfId="0" applyNumberFormat="1" applyFont="1" applyAlignment="1">
      <alignment horizontal="center" vertical="center"/>
    </xf>
    <xf numFmtId="169" fontId="11" fillId="5" borderId="0" xfId="0" applyNumberFormat="1" applyFont="1" applyFill="1" applyAlignment="1">
      <alignment horizontal="center" vertical="center"/>
    </xf>
    <xf numFmtId="169" fontId="12" fillId="0" borderId="2" xfId="0" applyNumberFormat="1" applyFont="1" applyBorder="1" applyAlignment="1">
      <alignment horizontal="center" vertical="center"/>
    </xf>
    <xf numFmtId="169" fontId="3" fillId="0" borderId="0" xfId="0" applyNumberFormat="1" applyFont="1" applyAlignment="1">
      <alignment horizontal="center" vertical="center"/>
    </xf>
    <xf numFmtId="169" fontId="14" fillId="0" borderId="0" xfId="0" applyNumberFormat="1" applyFont="1" applyAlignment="1">
      <alignment horizontal="center" vertical="center"/>
    </xf>
    <xf numFmtId="169" fontId="4" fillId="3" borderId="0" xfId="0" applyNumberFormat="1" applyFont="1" applyFill="1" applyAlignment="1">
      <alignment horizontal="center" vertical="center"/>
    </xf>
    <xf numFmtId="169" fontId="1" fillId="0" borderId="0" xfId="0" applyNumberFormat="1" applyFont="1" applyAlignment="1">
      <alignment horizontal="center" vertical="center"/>
    </xf>
    <xf numFmtId="169" fontId="13" fillId="0" borderId="0" xfId="0" applyNumberFormat="1" applyFont="1" applyAlignment="1">
      <alignment horizontal="center" vertical="center"/>
    </xf>
    <xf numFmtId="169" fontId="0" fillId="0" borderId="0" xfId="0" applyNumberFormat="1" applyAlignment="1">
      <alignment horizontal="center"/>
    </xf>
    <xf numFmtId="169" fontId="2" fillId="3" borderId="0" xfId="0" applyNumberFormat="1" applyFont="1" applyFill="1" applyAlignment="1">
      <alignment horizontal="center" vertical="center"/>
    </xf>
  </cellXfs>
  <cellStyles count="47">
    <cellStyle name="20% - Énfasis1" xfId="24" builtinId="30" customBuiltin="1"/>
    <cellStyle name="20% - Énfasis2" xfId="28" builtinId="34" customBuiltin="1"/>
    <cellStyle name="20% - Énfasis3" xfId="32" builtinId="38" customBuiltin="1"/>
    <cellStyle name="20% - Énfasis4" xfId="36" builtinId="42" customBuiltin="1"/>
    <cellStyle name="20% - Énfasis5" xfId="40" builtinId="46" customBuiltin="1"/>
    <cellStyle name="20% - Énfasis6" xfId="44" builtinId="50" customBuiltin="1"/>
    <cellStyle name="40% - Énfasis1" xfId="25" builtinId="31" customBuiltin="1"/>
    <cellStyle name="40% - Énfasis2" xfId="29" builtinId="35" customBuiltin="1"/>
    <cellStyle name="40% - Énfasis3" xfId="33" builtinId="39" customBuiltin="1"/>
    <cellStyle name="40% - Énfasis4" xfId="37" builtinId="43" customBuiltin="1"/>
    <cellStyle name="40% - Énfasis5" xfId="41" builtinId="47" customBuiltin="1"/>
    <cellStyle name="40% - Énfasis6" xfId="45" builtinId="51" customBuiltin="1"/>
    <cellStyle name="60% - Énfasis1" xfId="26" builtinId="32" customBuiltin="1"/>
    <cellStyle name="60% - Énfasis2" xfId="30" builtinId="36" customBuiltin="1"/>
    <cellStyle name="60% - Énfasis3" xfId="34" builtinId="40" customBuiltin="1"/>
    <cellStyle name="60% - Énfasis4" xfId="38" builtinId="44" customBuiltin="1"/>
    <cellStyle name="60% - Énfasis5" xfId="42" builtinId="48" customBuiltin="1"/>
    <cellStyle name="60% - Énfasis6" xfId="46" builtinId="52" customBuiltin="1"/>
    <cellStyle name="Bueno" xfId="11" builtinId="26" customBuiltin="1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7" builtinId="16" customBuiltin="1"/>
    <cellStyle name="Encabezado 4" xfId="10" builtinId="19" customBuiltin="1"/>
    <cellStyle name="Énfasis1" xfId="23" builtinId="29" customBuiltin="1"/>
    <cellStyle name="Énfasis2" xfId="27" builtinId="33" customBuiltin="1"/>
    <cellStyle name="Énfasis3" xfId="31" builtinId="37" customBuiltin="1"/>
    <cellStyle name="Énfasis4" xfId="35" builtinId="41" customBuiltin="1"/>
    <cellStyle name="Énfasis5" xfId="39" builtinId="45" customBuiltin="1"/>
    <cellStyle name="Énfasis6" xfId="43" builtinId="49" customBuiltin="1"/>
    <cellStyle name="Entrada" xfId="14" builtinId="20" customBuiltin="1"/>
    <cellStyle name="Incorrecto" xfId="12" builtinId="27" customBuiltin="1"/>
    <cellStyle name="Millares" xfId="1" builtinId="3" customBuiltin="1"/>
    <cellStyle name="Millares [0]" xfId="2" builtinId="6" customBuiltin="1"/>
    <cellStyle name="Moneda" xfId="3" builtinId="4" customBuiltin="1"/>
    <cellStyle name="Moneda [0]" xfId="4" builtinId="7" customBuiltin="1"/>
    <cellStyle name="Neutral" xfId="13" builtinId="28" customBuiltin="1"/>
    <cellStyle name="Normal" xfId="0" builtinId="0" customBuiltin="1"/>
    <cellStyle name="Notas" xfId="20" builtinId="10" customBuiltin="1"/>
    <cellStyle name="Porcentaje" xfId="5" builtinId="5" customBuiltin="1"/>
    <cellStyle name="Salida" xfId="15" builtinId="21" customBuiltin="1"/>
    <cellStyle name="Texto de advertencia" xfId="19" builtinId="11" customBuiltin="1"/>
    <cellStyle name="Texto explicativo" xfId="21" builtinId="53" customBuiltin="1"/>
    <cellStyle name="Título" xfId="6" builtinId="15" customBuiltin="1"/>
    <cellStyle name="Título 2" xfId="8" builtinId="17" customBuiltin="1"/>
    <cellStyle name="Título 3" xfId="9" builtinId="18" customBuiltin="1"/>
    <cellStyle name="Total" xfId="22" builtinId="25" customBuiltin="1"/>
  </cellStyles>
  <dxfs count="96">
    <dxf>
      <font>
        <color rgb="FFC00000"/>
      </font>
    </dxf>
    <dxf>
      <font>
        <color rgb="FFC00000"/>
      </font>
    </dxf>
    <dxf>
      <font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70" formatCode="&quot;£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70" formatCode="&quot;£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Cambria"/>
        <scheme val="minor"/>
      </font>
      <numFmt numFmtId="171" formatCode="&quot;£&quot;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70" formatCode="&quot;£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70" formatCode="&quot;£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70" formatCode="&quot;£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70" formatCode="&quot;£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70" formatCode="&quot;£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70" formatCode="&quot;£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70" formatCode="&quot;£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70" formatCode="&quot;£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70" formatCode="&quot;£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70" formatCode="&quot;£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inor"/>
      </font>
      <numFmt numFmtId="170" formatCode="&quot;£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inor"/>
      </font>
      <numFmt numFmtId="170" formatCode="&quot;£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family val="1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70" formatCode="&quot;£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70" formatCode="&quot;£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/>
        <name val="Candara"/>
        <scheme val="major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</font>
    </dxf>
    <dxf>
      <font>
        <strike val="0"/>
        <outline val="0"/>
        <shadow val="0"/>
        <u val="none"/>
        <vertAlign val="baseline"/>
        <sz val="11"/>
        <color theme="1"/>
        <name val="Candara"/>
        <scheme val="major"/>
      </font>
    </dxf>
    <dxf>
      <font>
        <strike val="0"/>
        <outline val="0"/>
        <shadow val="0"/>
        <u val="none"/>
        <vertAlign val="baseline"/>
        <sz val="11"/>
        <color theme="1"/>
      </font>
    </dxf>
    <dxf>
      <font>
        <strike val="0"/>
        <outline val="0"/>
        <shadow val="0"/>
        <u val="none"/>
        <vertAlign val="baseline"/>
        <sz val="11"/>
        <color theme="1"/>
        <name val="Candar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70" formatCode="&quot;£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numFmt numFmtId="170" formatCode="&quot;£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inor"/>
      </font>
      <numFmt numFmtId="169" formatCode="#,##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Cambria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in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ndara"/>
        <scheme val="major"/>
      </font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Cambria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Cambria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Cambria"/>
        <scheme val="minor"/>
      </font>
      <alignment vertical="center" textRotation="0" indent="0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i val="0"/>
        <color theme="1" tint="0.24994659260841701"/>
      </font>
      <border>
        <top style="thin">
          <color theme="6"/>
        </top>
        <bottom style="thin">
          <color theme="6"/>
        </bottom>
      </border>
    </dxf>
    <dxf>
      <font>
        <color theme="0"/>
      </font>
      <fill>
        <patternFill>
          <bgColor theme="8" tint="-0.24994659260841701"/>
        </patternFill>
      </fill>
      <border>
        <bottom style="thin">
          <color theme="8" tint="-0.24994659260841701"/>
        </bottom>
      </border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  <bottom style="thin">
          <color theme="6"/>
        </bottom>
      </border>
    </dxf>
    <dxf>
      <font>
        <b/>
        <color theme="6" tint="-0.249977111117893"/>
      </font>
      <border>
        <bottom style="thin">
          <color theme="6"/>
        </bottom>
      </border>
    </dxf>
  </dxfs>
  <tableStyles count="2" defaultTableStyle="TableStyleMedium2" defaultPivotStyle="PivotStyleLight16">
    <tableStyle name="Contribuciones" pivot="0" count="6" xr9:uid="{20B31886-88EA-49AD-978D-E462517F146D}">
      <tableStyleElement type="headerRow" dxfId="95"/>
      <tableStyleElement type="totalRow" dxfId="94"/>
      <tableStyleElement type="firstColumn" dxfId="93"/>
      <tableStyleElement type="lastColumn" dxfId="92"/>
      <tableStyleElement type="firstRowStripe" dxfId="91"/>
      <tableStyleElement type="firstColumnStripe" dxfId="90"/>
    </tableStyle>
    <tableStyle name="Presupuesto_Boda_2" pivot="0" count="6" xr9:uid="{00000000-0011-0000-FFFF-FFFF00000000}">
      <tableStyleElement type="headerRow" dxfId="89"/>
      <tableStyleElement type="totalRow" dxfId="88"/>
      <tableStyleElement type="firstColumn" dxfId="87"/>
      <tableStyleElement type="lastColumn" dxfId="86"/>
      <tableStyleElement type="firstRowStripe" dxfId="85"/>
      <tableStyleElement type="firstColumnStripe" dxfId="8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118290</xdr:rowOff>
    </xdr:from>
    <xdr:to>
      <xdr:col>6</xdr:col>
      <xdr:colOff>9525</xdr:colOff>
      <xdr:row>1</xdr:row>
      <xdr:rowOff>0</xdr:rowOff>
    </xdr:to>
    <xdr:pic>
      <xdr:nvPicPr>
        <xdr:cNvPr id="2" name="Imagen 1" descr="Foto de un pastel de boda" title="Banne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18290"/>
          <a:ext cx="6524625" cy="1948635"/>
        </a:xfrm>
        <a:prstGeom prst="rect">
          <a:avLst/>
        </a:prstGeom>
      </xdr:spPr>
    </xdr:pic>
    <xdr:clientData/>
  </xdr:twoCellAnchor>
  <xdr:twoCellAnchor>
    <xdr:from>
      <xdr:col>1</xdr:col>
      <xdr:colOff>152399</xdr:colOff>
      <xdr:row>0</xdr:row>
      <xdr:rowOff>809624</xdr:rowOff>
    </xdr:from>
    <xdr:to>
      <xdr:col>4</xdr:col>
      <xdr:colOff>647699</xdr:colOff>
      <xdr:row>0</xdr:row>
      <xdr:rowOff>1847849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66699" y="809624"/>
          <a:ext cx="4581525" cy="1038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rtl="0"/>
          <a:r>
            <a:rPr lang="es" sz="3200">
              <a:solidFill>
                <a:schemeClr val="bg1"/>
              </a:solidFill>
              <a:latin typeface="+mj-lt"/>
              <a:ea typeface="Cambria" panose="02040503050406030204" pitchFamily="18" charset="0"/>
            </a:rPr>
            <a:t>Presupuesto para la boda</a:t>
          </a:r>
        </a:p>
        <a:p>
          <a:pPr algn="ctr" rtl="0"/>
          <a:r>
            <a:rPr lang="es" sz="1600" i="1">
              <a:solidFill>
                <a:schemeClr val="bg1"/>
              </a:solidFill>
              <a:latin typeface="+mn-lt"/>
              <a:ea typeface="Cambria" panose="02040503050406030204" pitchFamily="18" charset="0"/>
            </a:rPr>
            <a:t>[Cónyuge 1] y [Cónyuge 2]</a:t>
          </a:r>
          <a:endParaRPr lang="en-US" sz="1400" i="1">
            <a:solidFill>
              <a:schemeClr val="bg1"/>
            </a:solidFill>
            <a:latin typeface="+mn-lt"/>
            <a:ea typeface="Cambria" panose="02040503050406030204" pitchFamily="18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_Contribuciones" displayName="Tabla_Contribuciones" ref="B19:C26" totalsRowCount="1" headerRowDxfId="83" dataDxfId="82" totalsRowDxfId="81">
  <autoFilter ref="B19:C25" xr:uid="{00000000-0009-0000-0100-000001000000}"/>
  <tableColumns count="2">
    <tableColumn id="1" xr3:uid="{00000000-0010-0000-0000-000001000000}" name="Origen de fondos" totalsRowLabel="Total" dataDxfId="12" totalsRowDxfId="11"/>
    <tableColumn id="2" xr3:uid="{00000000-0010-0000-0000-000002000000}" name="Contribución" totalsRowFunction="sum" dataDxfId="10" totalsRowDxfId="9"/>
  </tableColumns>
  <tableStyleInfo name="Contribuciones" showFirstColumn="0" showLastColumn="0" showRowStripes="1" showColumnStripes="0"/>
  <extLst>
    <ext xmlns:x14="http://schemas.microsoft.com/office/spreadsheetml/2009/9/main" uri="{504A1905-F514-4f6f-8877-14C23A59335A}">
      <x14:table altTextSummary="En esta tabla se enumeran las fuentes de fondos de la boda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la_Alianzas" displayName="Tabla_Alianzas" ref="B69:D72" totalsRowCount="1" headerRowDxfId="26">
  <tableColumns count="3">
    <tableColumn id="1" xr3:uid="{00000000-0010-0000-0900-000001000000}" name="ALIANZAS" totalsRowLabel="Total" dataDxfId="25" totalsRowDxfId="24"/>
    <tableColumn id="2" xr3:uid="{00000000-0010-0000-0900-000002000000}" name="Costos estimados" totalsRowFunction="sum" dataDxfId="23" totalsRowDxfId="22"/>
    <tableColumn id="3" xr3:uid="{00000000-0010-0000-0900-000003000000}" name="Costos reales" totalsRowFunction="sum" dataDxfId="21" totalsRowDxfId="20"/>
  </tableColumns>
  <tableStyleInfo name="Presupuesto_Boda_2" showFirstColumn="0" showLastColumn="0" showRowStripes="1" showColumnStripes="0"/>
  <extLst>
    <ext xmlns:x14="http://schemas.microsoft.com/office/spreadsheetml/2009/9/main" uri="{504A1905-F514-4f6f-8877-14C23A59335A}">
      <x14:table altTextSummary="Agregue elementos de gastos de alianzas en esta tabla, puede modificar elementos y especificar costos estimados y reales.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abla_Transporte" displayName="Tabla_Transporte" ref="B74:D80" totalsRowCount="1" headerRowDxfId="19">
  <tableColumns count="3">
    <tableColumn id="1" xr3:uid="{00000000-0010-0000-0A00-000001000000}" name="TRANSPORTE" totalsRowLabel="Total" dataDxfId="18" totalsRowDxfId="17"/>
    <tableColumn id="2" xr3:uid="{00000000-0010-0000-0A00-000002000000}" name="Costos estimados" totalsRowFunction="sum" dataDxfId="16" totalsRowDxfId="15"/>
    <tableColumn id="3" xr3:uid="{00000000-0010-0000-0A00-000003000000}" name="Costos reales" totalsRowFunction="sum" dataDxfId="14" totalsRowDxfId="13"/>
  </tableColumns>
  <tableStyleInfo name="Presupuesto_Boda_2" showFirstColumn="0" showLastColumn="0" showRowStripes="1" showColumnStripes="0"/>
  <extLst>
    <ext xmlns:x14="http://schemas.microsoft.com/office/spreadsheetml/2009/9/main" uri="{504A1905-F514-4f6f-8877-14C23A59335A}">
      <x14:table altTextSummary="Agregue elementos de gastos de transporte en esta tabla, puede modificar elementos y especificar costos estimados y reales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a_Recepción" displayName="Tabla_Recepción" ref="B2:D8" totalsRowCount="1" headerRowDxfId="80" dataDxfId="79" totalsRowDxfId="78">
  <tableColumns count="3">
    <tableColumn id="1" xr3:uid="{00000000-0010-0000-0100-000001000000}" name="RECEPCIÓN" totalsRowLabel="Total" dataDxfId="77" totalsRowDxfId="76"/>
    <tableColumn id="2" xr3:uid="{00000000-0010-0000-0100-000002000000}" name="Costos estimados" totalsRowFunction="sum" dataDxfId="75" totalsRowDxfId="74"/>
    <tableColumn id="3" xr3:uid="{00000000-0010-0000-0100-000003000000}" name="Costos reales" totalsRowFunction="sum" dataDxfId="73" totalsRowDxfId="72"/>
  </tableColumns>
  <tableStyleInfo name="Presupuesto_Boda_2" showFirstColumn="0" showLastColumn="0" showRowStripes="1" showColumnStripes="0"/>
  <extLst>
    <ext xmlns:x14="http://schemas.microsoft.com/office/spreadsheetml/2009/9/main" uri="{504A1905-F514-4f6f-8877-14C23A59335A}">
      <x14:table altTextSummary="Agregue elementos de gastos de recepción en esta tabla, puede modificar elementos y especificar costos estimados y reales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a_Atuendos" displayName="Tabla_Atuendos" ref="B10:D17" totalsRowCount="1" headerRowDxfId="71" dataDxfId="70">
  <tableColumns count="3">
    <tableColumn id="1" xr3:uid="{00000000-0010-0000-0200-000001000000}" name="ATUENDO" totalsRowLabel="Total" dataDxfId="8" totalsRowDxfId="7"/>
    <tableColumn id="2" xr3:uid="{00000000-0010-0000-0200-000002000000}" name="Costos estimados" totalsRowFunction="sum" dataDxfId="6" totalsRowDxfId="5"/>
    <tableColumn id="3" xr3:uid="{00000000-0010-0000-0200-000003000000}" name="Costos reales" totalsRowFunction="sum" dataDxfId="4" totalsRowDxfId="3"/>
  </tableColumns>
  <tableStyleInfo name="Presupuesto_Boda_2" showFirstColumn="0" showLastColumn="0" showRowStripes="1" showColumnStripes="0"/>
  <extLst>
    <ext xmlns:x14="http://schemas.microsoft.com/office/spreadsheetml/2009/9/main" uri="{504A1905-F514-4f6f-8877-14C23A59335A}">
      <x14:table altTextSummary="Agregue elementos de gastos de atuendos en esta tabla, puede modificar elementos y especificar costos estimados y reales.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a_FloresYDecoración" displayName="Tabla_FloresYDecoración" ref="B19:D29" totalsRowCount="1" headerRowDxfId="69" dataDxfId="68">
  <tableColumns count="3">
    <tableColumn id="1" xr3:uid="{00000000-0010-0000-0300-000001000000}" name="FLORES Y DECORACIÓN" totalsRowLabel="Total" dataDxfId="67" totalsRowDxfId="66"/>
    <tableColumn id="2" xr3:uid="{00000000-0010-0000-0300-000002000000}" name="Costos estimados" totalsRowFunction="sum" dataDxfId="65" totalsRowDxfId="64"/>
    <tableColumn id="3" xr3:uid="{00000000-0010-0000-0300-000003000000}" name="Costos reales" totalsRowFunction="sum" dataDxfId="63" totalsRowDxfId="62"/>
  </tableColumns>
  <tableStyleInfo name="Presupuesto_Boda_2" showFirstColumn="0" showLastColumn="0" showRowStripes="1" showColumnStripes="0"/>
  <extLst>
    <ext xmlns:x14="http://schemas.microsoft.com/office/spreadsheetml/2009/9/main" uri="{504A1905-F514-4f6f-8877-14C23A59335A}">
      <x14:table altTextSummary="Agregue elementos de gastos de flores y decoración en esta tabla, puede modificar elementos y especificar costos estimados y reales.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la_Música" displayName="Tabla_Música" ref="B31:D37" totalsRowCount="1" headerRowDxfId="61">
  <tableColumns count="3">
    <tableColumn id="1" xr3:uid="{00000000-0010-0000-0400-000001000000}" name="MÚSICA" totalsRowLabel="Total" dataDxfId="60" totalsRowDxfId="59"/>
    <tableColumn id="2" xr3:uid="{00000000-0010-0000-0400-000002000000}" name="Costos estimados" totalsRowFunction="sum" dataDxfId="58" totalsRowDxfId="57"/>
    <tableColumn id="3" xr3:uid="{00000000-0010-0000-0400-000003000000}" name="Costos reales" totalsRowFunction="sum" dataDxfId="56" totalsRowDxfId="55"/>
  </tableColumns>
  <tableStyleInfo name="Presupuesto_Boda_2" showFirstColumn="0" showLastColumn="0" showRowStripes="1" showColumnStripes="0"/>
  <extLst>
    <ext xmlns:x14="http://schemas.microsoft.com/office/spreadsheetml/2009/9/main" uri="{504A1905-F514-4f6f-8877-14C23A59335A}">
      <x14:table altTextSummary="Agregue elementos de gastos de música en esta tabla, puede modificar elementos y especificar costos estimados y reales.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la_FotografíaYVídeo" displayName="Tabla_FotografíaYVídeo" ref="B39:D44" totalsRowCount="1" headerRowDxfId="54">
  <tableColumns count="3">
    <tableColumn id="1" xr3:uid="{00000000-0010-0000-0500-000001000000}" name="FOTOGRAFÍAS Y VÍDEO" totalsRowLabel="Total" dataDxfId="53" totalsRowDxfId="52"/>
    <tableColumn id="2" xr3:uid="{00000000-0010-0000-0500-000002000000}" name="Costos estimados" totalsRowFunction="sum" dataDxfId="51" totalsRowDxfId="50"/>
    <tableColumn id="3" xr3:uid="{00000000-0010-0000-0500-000003000000}" name="Costos reales" totalsRowFunction="sum" dataDxfId="49" totalsRowDxfId="48"/>
  </tableColumns>
  <tableStyleInfo name="Presupuesto_Boda_2" showFirstColumn="0" showLastColumn="0" showRowStripes="1" showColumnStripes="0"/>
  <extLst>
    <ext xmlns:x14="http://schemas.microsoft.com/office/spreadsheetml/2009/9/main" uri="{504A1905-F514-4f6f-8877-14C23A59335A}">
      <x14:table altTextSummary="Agregue elementos de gastos de fotografía y vídeo en esta tabla, puede modificar elementos y especificar costos estimados y reales.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la_DetallesYRegalos" displayName="Tabla_DetallesYRegalos" ref="B46:D50" totalsRowCount="1" headerRowDxfId="47">
  <tableColumns count="3">
    <tableColumn id="1" xr3:uid="{00000000-0010-0000-0600-000001000000}" name="DETALLES Y REGALOS" totalsRowLabel="Total" dataDxfId="46" totalsRowDxfId="45"/>
    <tableColumn id="2" xr3:uid="{00000000-0010-0000-0600-000002000000}" name="Costos estimados" totalsRowFunction="sum" dataDxfId="44" totalsRowDxfId="43"/>
    <tableColumn id="3" xr3:uid="{00000000-0010-0000-0600-000003000000}" name="Costos reales" totalsRowFunction="sum" dataDxfId="42" totalsRowDxfId="41"/>
  </tableColumns>
  <tableStyleInfo name="Presupuesto_Boda_2" showFirstColumn="0" showLastColumn="0" showRowStripes="1" showColumnStripes="0"/>
  <extLst>
    <ext xmlns:x14="http://schemas.microsoft.com/office/spreadsheetml/2009/9/main" uri="{504A1905-F514-4f6f-8877-14C23A59335A}">
      <x14:table altTextSummary="Agregue elementos de gastos de detalles y regalos en esta tabla, puede modificar elementos y especificar costos estimados y reales.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la_Ceremonia" displayName="Tabla_Ceremonia" ref="B52:D56" totalsRowCount="1" headerRowDxfId="40">
  <tableColumns count="3">
    <tableColumn id="1" xr3:uid="{00000000-0010-0000-0700-000001000000}" name="CEREMONIA" totalsRowLabel="Total" dataDxfId="39" totalsRowDxfId="38"/>
    <tableColumn id="2" xr3:uid="{00000000-0010-0000-0700-000002000000}" name="Costos estimados" totalsRowFunction="sum" dataDxfId="37" totalsRowDxfId="36"/>
    <tableColumn id="3" xr3:uid="{00000000-0010-0000-0700-000003000000}" name="Costos reales" totalsRowFunction="sum" dataDxfId="35" totalsRowDxfId="34"/>
  </tableColumns>
  <tableStyleInfo name="Presupuesto_Boda_2" showFirstColumn="0" showLastColumn="0" showRowStripes="1" showColumnStripes="0"/>
  <extLst>
    <ext xmlns:x14="http://schemas.microsoft.com/office/spreadsheetml/2009/9/main" uri="{504A1905-F514-4f6f-8877-14C23A59335A}">
      <x14:table altTextSummary="Agregue elementos de gastos de ceremonia en esta tabla, puede modificar elementos y especificar costos estimados y reales.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la_Papelería" displayName="Tabla_Papelería" ref="B58:D67" totalsRowCount="1" headerRowDxfId="33">
  <tableColumns count="3">
    <tableColumn id="1" xr3:uid="{00000000-0010-0000-0800-000001000000}" name="PAPELERÍA" totalsRowLabel="Total" dataDxfId="32" totalsRowDxfId="31"/>
    <tableColumn id="2" xr3:uid="{00000000-0010-0000-0800-000002000000}" name="Costos estimados" totalsRowFunction="sum" dataDxfId="30" totalsRowDxfId="29"/>
    <tableColumn id="3" xr3:uid="{00000000-0010-0000-0800-000003000000}" name="Costos reales" totalsRowFunction="sum" dataDxfId="28" totalsRowDxfId="27"/>
  </tableColumns>
  <tableStyleInfo name="Presupuesto_Boda_2" showFirstColumn="0" showLastColumn="0" showRowStripes="1" showColumnStripes="0"/>
  <extLst>
    <ext xmlns:x14="http://schemas.microsoft.com/office/spreadsheetml/2009/9/main" uri="{504A1905-F514-4f6f-8877-14C23A59335A}">
      <x14:table altTextSummary="Agregue elementos de gastos de papelería en esta tabla, puede modificar elementos y especificar costos estimados y reales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18">
      <a:majorFont>
        <a:latin typeface="Candara"/>
        <a:ea typeface=""/>
        <a:cs typeface=""/>
      </a:majorFont>
      <a:minorFont>
        <a:latin typeface="Cambr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5" Type="http://schemas.openxmlformats.org/officeDocument/2006/relationships/table" Target="../tables/table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G28"/>
  <sheetViews>
    <sheetView showGridLines="0" tabSelected="1" zoomScaleNormal="100" workbookViewId="0"/>
  </sheetViews>
  <sheetFormatPr baseColWidth="10" defaultColWidth="9" defaultRowHeight="21" customHeight="1" x14ac:dyDescent="0.2"/>
  <cols>
    <col min="1" max="1" width="1.5" style="1" customWidth="1"/>
    <col min="2" max="2" width="31" style="1" bestFit="1" customWidth="1"/>
    <col min="3" max="3" width="14.375" style="1" bestFit="1" customWidth="1"/>
    <col min="4" max="5" width="13.625" style="1" customWidth="1"/>
    <col min="6" max="6" width="12.875" style="1" customWidth="1"/>
    <col min="7" max="7" width="1.625" style="1" customWidth="1"/>
    <col min="8" max="16384" width="9" style="1"/>
  </cols>
  <sheetData>
    <row r="1" spans="2:7" ht="162.75" customHeight="1" x14ac:dyDescent="0.2">
      <c r="G1" s="1" t="s">
        <v>24</v>
      </c>
    </row>
    <row r="3" spans="2:7" ht="35.1" customHeight="1" x14ac:dyDescent="0.2">
      <c r="B3" s="11" t="s">
        <v>0</v>
      </c>
      <c r="C3" s="36">
        <v>20000</v>
      </c>
    </row>
    <row r="5" spans="2:7" s="3" customFormat="1" ht="35.1" customHeight="1" x14ac:dyDescent="0.2">
      <c r="B5" s="19" t="s">
        <v>1</v>
      </c>
      <c r="C5" s="20" t="s">
        <v>21</v>
      </c>
      <c r="D5" s="20" t="s">
        <v>23</v>
      </c>
      <c r="E5" s="20" t="s">
        <v>78</v>
      </c>
      <c r="F5" s="20" t="s">
        <v>77</v>
      </c>
    </row>
    <row r="6" spans="2:7" ht="21" customHeight="1" x14ac:dyDescent="0.2">
      <c r="B6" s="21" t="s">
        <v>2</v>
      </c>
      <c r="C6" s="22">
        <v>0.5</v>
      </c>
      <c r="D6" s="26">
        <f>Presupuesto_Boda_Total*'Resumen de presupuesto'!$C6</f>
        <v>10000</v>
      </c>
      <c r="E6" s="26">
        <f>Tabla_Recepción[[#Totals],[Costos estimados]]</f>
        <v>0</v>
      </c>
      <c r="F6" s="26">
        <f>Tabla_Recepción[[#Totals],[Costos reales]]</f>
        <v>0</v>
      </c>
    </row>
    <row r="7" spans="2:7" ht="21" customHeight="1" x14ac:dyDescent="0.2">
      <c r="B7" s="15" t="s">
        <v>3</v>
      </c>
      <c r="C7" s="16">
        <v>0.1</v>
      </c>
      <c r="D7" s="27">
        <f>Presupuesto_Boda_Total*'Resumen de presupuesto'!$C7</f>
        <v>2000</v>
      </c>
      <c r="E7" s="27">
        <f>Tabla_Atuendos[[#Totals],[Costos estimados]]</f>
        <v>0</v>
      </c>
      <c r="F7" s="27">
        <f>Tabla_Atuendos[[#Totals],[Costos reales]]</f>
        <v>0</v>
      </c>
    </row>
    <row r="8" spans="2:7" ht="21" customHeight="1" x14ac:dyDescent="0.2">
      <c r="B8" s="13" t="s">
        <v>4</v>
      </c>
      <c r="C8" s="14">
        <v>0.1</v>
      </c>
      <c r="D8" s="28">
        <f>Presupuesto_Boda_Total*'Resumen de presupuesto'!$C8</f>
        <v>2000</v>
      </c>
      <c r="E8" s="28">
        <f>Tabla_FloresYDecoración[[#Totals],[Costos estimados]]</f>
        <v>0</v>
      </c>
      <c r="F8" s="28">
        <f>Tabla_FloresYDecoración[[#Totals],[Costos reales]]</f>
        <v>0</v>
      </c>
    </row>
    <row r="9" spans="2:7" ht="21" customHeight="1" x14ac:dyDescent="0.2">
      <c r="B9" s="15" t="s">
        <v>5</v>
      </c>
      <c r="C9" s="16">
        <v>0.1</v>
      </c>
      <c r="D9" s="27">
        <f>Presupuesto_Boda_Total*'Resumen de presupuesto'!$C9</f>
        <v>2000</v>
      </c>
      <c r="E9" s="27">
        <f>Tabla_Música[[#Totals],[Costos estimados]]</f>
        <v>0</v>
      </c>
      <c r="F9" s="27">
        <f>Tabla_Música[[#Totals],[Costos reales]]</f>
        <v>0</v>
      </c>
    </row>
    <row r="10" spans="2:7" ht="21" customHeight="1" x14ac:dyDescent="0.2">
      <c r="B10" s="13" t="s">
        <v>6</v>
      </c>
      <c r="C10" s="14">
        <v>0.1</v>
      </c>
      <c r="D10" s="28">
        <f>Presupuesto_Boda_Total*'Resumen de presupuesto'!$C10</f>
        <v>2000</v>
      </c>
      <c r="E10" s="28">
        <f>Tabla_FotografíaYVídeo[[#Totals],[Costos estimados]]</f>
        <v>0</v>
      </c>
      <c r="F10" s="28">
        <f>Tabla_FotografíaYVídeo[[#Totals],[Costos reales]]</f>
        <v>0</v>
      </c>
    </row>
    <row r="11" spans="2:7" ht="21" customHeight="1" x14ac:dyDescent="0.2">
      <c r="B11" s="15" t="s">
        <v>7</v>
      </c>
      <c r="C11" s="16">
        <v>0.03</v>
      </c>
      <c r="D11" s="27">
        <f>Presupuesto_Boda_Total*'Resumen de presupuesto'!$C11</f>
        <v>600</v>
      </c>
      <c r="E11" s="27">
        <f>Tabla_DetallesYRegalos[[#Totals],[Costos estimados]]</f>
        <v>0</v>
      </c>
      <c r="F11" s="27">
        <f>Tabla_DetallesYRegalos[[#Totals],[Costos reales]]</f>
        <v>0</v>
      </c>
    </row>
    <row r="12" spans="2:7" ht="21" customHeight="1" x14ac:dyDescent="0.2">
      <c r="B12" s="13" t="s">
        <v>8</v>
      </c>
      <c r="C12" s="14">
        <v>0.02</v>
      </c>
      <c r="D12" s="28">
        <f>Presupuesto_Boda_Total*'Resumen de presupuesto'!$C12</f>
        <v>400</v>
      </c>
      <c r="E12" s="28">
        <f>Tabla_Ceremonia[[#Totals],[Costos estimados]]</f>
        <v>0</v>
      </c>
      <c r="F12" s="28">
        <f>Tabla_Ceremonia[[#Totals],[Costos reales]]</f>
        <v>0</v>
      </c>
    </row>
    <row r="13" spans="2:7" ht="21" customHeight="1" x14ac:dyDescent="0.2">
      <c r="B13" s="15" t="s">
        <v>9</v>
      </c>
      <c r="C13" s="16">
        <v>0.02</v>
      </c>
      <c r="D13" s="27">
        <f>Presupuesto_Boda_Total*'Resumen de presupuesto'!$C13</f>
        <v>400</v>
      </c>
      <c r="E13" s="27">
        <f>Tabla_Papelería[[#Totals],[Costos estimados]]</f>
        <v>0</v>
      </c>
      <c r="F13" s="27">
        <f>Tabla_Papelería[[#Totals],[Costos reales]]</f>
        <v>0</v>
      </c>
    </row>
    <row r="14" spans="2:7" ht="21" customHeight="1" x14ac:dyDescent="0.2">
      <c r="B14" s="13" t="s">
        <v>10</v>
      </c>
      <c r="C14" s="14">
        <v>0.02</v>
      </c>
      <c r="D14" s="28">
        <f>Presupuesto_Boda_Total*'Resumen de presupuesto'!$C14</f>
        <v>400</v>
      </c>
      <c r="E14" s="28">
        <f>Tabla_Alianzas[[#Totals],[Costos estimados]]</f>
        <v>0</v>
      </c>
      <c r="F14" s="28">
        <f>Tabla_Alianzas[[#Totals],[Costos reales]]</f>
        <v>0</v>
      </c>
    </row>
    <row r="15" spans="2:7" ht="21" customHeight="1" x14ac:dyDescent="0.2">
      <c r="B15" s="15" t="s">
        <v>11</v>
      </c>
      <c r="C15" s="16">
        <v>0.01</v>
      </c>
      <c r="D15" s="27">
        <f>Presupuesto_Boda_Total*'Resumen de presupuesto'!$C15</f>
        <v>200</v>
      </c>
      <c r="E15" s="27">
        <f>Tabla_Transporte[[#Totals],[Costos estimados]]</f>
        <v>0</v>
      </c>
      <c r="F15" s="27">
        <f>Tabla_Transporte[[#Totals],[Costos reales]]</f>
        <v>0</v>
      </c>
    </row>
    <row r="16" spans="2:7" ht="21" customHeight="1" x14ac:dyDescent="0.2">
      <c r="B16" s="17" t="s">
        <v>12</v>
      </c>
      <c r="C16" s="18">
        <f>SUM(C6:C15)</f>
        <v>1</v>
      </c>
      <c r="D16" s="29">
        <f t="shared" ref="D16:F16" si="0">SUM(D6:D15)</f>
        <v>20000</v>
      </c>
      <c r="E16" s="29">
        <f t="shared" si="0"/>
        <v>0</v>
      </c>
      <c r="F16" s="29">
        <f t="shared" si="0"/>
        <v>0</v>
      </c>
    </row>
    <row r="18" spans="2:6" s="5" customFormat="1" ht="21" customHeight="1" x14ac:dyDescent="0.2">
      <c r="B18" s="8" t="s">
        <v>13</v>
      </c>
      <c r="C18" s="9"/>
      <c r="D18" s="9"/>
      <c r="E18" s="10"/>
      <c r="F18" s="10"/>
    </row>
    <row r="19" spans="2:6" ht="21" customHeight="1" x14ac:dyDescent="0.2">
      <c r="B19" t="s">
        <v>14</v>
      </c>
      <c r="C19" t="s">
        <v>22</v>
      </c>
    </row>
    <row r="20" spans="2:6" ht="21" customHeight="1" x14ac:dyDescent="0.2">
      <c r="B20" s="2" t="s">
        <v>15</v>
      </c>
      <c r="C20" s="30">
        <v>10000</v>
      </c>
    </row>
    <row r="21" spans="2:6" ht="21" customHeight="1" x14ac:dyDescent="0.2">
      <c r="B21" s="2" t="s">
        <v>16</v>
      </c>
      <c r="C21" s="30">
        <v>4000</v>
      </c>
    </row>
    <row r="22" spans="2:6" ht="21" customHeight="1" x14ac:dyDescent="0.2">
      <c r="B22" s="2" t="s">
        <v>17</v>
      </c>
      <c r="C22" s="30">
        <v>2000</v>
      </c>
    </row>
    <row r="23" spans="2:6" ht="21" customHeight="1" x14ac:dyDescent="0.2">
      <c r="B23" s="2" t="s">
        <v>18</v>
      </c>
      <c r="C23" s="30">
        <v>4000</v>
      </c>
    </row>
    <row r="24" spans="2:6" ht="21" customHeight="1" x14ac:dyDescent="0.2">
      <c r="B24" s="24" t="s">
        <v>19</v>
      </c>
      <c r="C24" s="31">
        <v>4000</v>
      </c>
    </row>
    <row r="25" spans="2:6" ht="21" customHeight="1" x14ac:dyDescent="0.2">
      <c r="B25" s="2" t="s">
        <v>20</v>
      </c>
      <c r="C25" s="30">
        <v>2000</v>
      </c>
    </row>
    <row r="26" spans="2:6" ht="21" customHeight="1" x14ac:dyDescent="0.2">
      <c r="B26" s="2" t="s">
        <v>12</v>
      </c>
      <c r="C26" s="30">
        <f>SUBTOTAL(109,Tabla_Contribuciones[Contribución])</f>
        <v>26000</v>
      </c>
    </row>
    <row r="28" spans="2:6" ht="21" customHeight="1" x14ac:dyDescent="0.2">
      <c r="B28" s="11" t="str">
        <f>IF(Tabla_Contribuciones[[#Totals],[Contribución]]&lt;Presupuesto_Boda_Total,"Diferencia para compensar","Fondos extras disponibles")</f>
        <v>Fondos extras disponibles</v>
      </c>
      <c r="C28" s="32">
        <f>IF(Tabla_Contribuciones[[#Totals],[Contribución]]&lt;Presupuesto_Boda_Total,Presupuesto_Boda_Total-Tabla_Contribuciones[[#Totals],[Contribución]],Tabla_Contribuciones[[#Totals],[Contribución]]-Presupuesto_Boda_Total)</f>
        <v>6000</v>
      </c>
    </row>
  </sheetData>
  <conditionalFormatting sqref="E6:F16">
    <cfRule type="expression" dxfId="2" priority="3">
      <formula>E6&gt;$D6</formula>
    </cfRule>
  </conditionalFormatting>
  <conditionalFormatting sqref="C16">
    <cfRule type="cellIs" dxfId="1" priority="2" operator="notEqual">
      <formula>1</formula>
    </cfRule>
  </conditionalFormatting>
  <conditionalFormatting sqref="C28">
    <cfRule type="expression" dxfId="0" priority="1">
      <formula>$C$26&lt;$C$3</formula>
    </cfRule>
  </conditionalFormatting>
  <dataValidations count="9">
    <dataValidation allowBlank="1" showInputMessage="1" showErrorMessage="1" promptTitle="Presupuesto para la boda" prompt="_x000a_Escriba el presupuesto total de boda en la celda C3 y se distribuirá después de la columna % de asignación. _x000a__x000a_En la pestaña Detalles del presupuesto, se enumeran los elementos de gastos por categoría._x000a__x000a_" sqref="A1" xr:uid="{00000000-0002-0000-0000-000000000000}"/>
    <dataValidation allowBlank="1" showInputMessage="1" showErrorMessage="1" prompt="Escriba su presupuesto de boda total en esta celda" sqref="C3" xr:uid="{00000000-0002-0000-0000-000001000000}"/>
    <dataValidation allowBlank="1" showInputMessage="1" showErrorMessage="1" prompt="Esta columna muestra las categorías de gastos" sqref="B5" xr:uid="{00000000-0002-0000-0000-000002000000}"/>
    <dataValidation allowBlank="1" showInputMessage="1" showErrorMessage="1" prompt="Modifique el % de asignación para cada categoría de gastos debajo de esta columna._x000a__x000a_El total para esta columna debe ser el 100 %." sqref="C5" xr:uid="{00000000-0002-0000-0000-000003000000}"/>
    <dataValidation allowBlank="1" showInputMessage="1" showErrorMessage="1" prompt="Esta columna se calcula automáticamente a partir del presupuesto de bodas totales y el % de asignación para cada categoría de gastos." sqref="D5" xr:uid="{00000000-0002-0000-0000-000004000000}"/>
    <dataValidation allowBlank="1" showInputMessage="1" showErrorMessage="1" prompt="Esta columna se calcula automáticamente a partir de los costos reales en la pestaña Detalles de presupuesto." sqref="F5" xr:uid="{00000000-0002-0000-0000-000005000000}"/>
    <dataValidation allowBlank="1" showInputMessage="1" showErrorMessage="1" prompt="Esta columna se calcula automáticamente a partir de los costos estimados en la pestaña Detalles de presupuesto." sqref="E5" xr:uid="{00000000-0002-0000-0000-000006000000}"/>
    <dataValidation allowBlank="1" showInputMessage="1" showErrorMessage="1" prompt="En esta tabla se enumeran las fuentes de fondos de la boda" sqref="B18" xr:uid="{00000000-0002-0000-0000-000007000000}"/>
    <dataValidation allowBlank="1" showInputMessage="1" showErrorMessage="1" prompt="Esto calcula la diferencia entre contribuciones totales y presupuesto de boda total" sqref="C28" xr:uid="{00000000-0002-0000-0000-000008000000}"/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D80"/>
  <sheetViews>
    <sheetView showGridLines="0" zoomScaleNormal="100" workbookViewId="0"/>
  </sheetViews>
  <sheetFormatPr baseColWidth="10" defaultColWidth="9" defaultRowHeight="21" customHeight="1" x14ac:dyDescent="0.2"/>
  <cols>
    <col min="1" max="1" width="1.5" style="1" customWidth="1"/>
    <col min="2" max="2" width="39.25" style="4" bestFit="1" customWidth="1"/>
    <col min="3" max="4" width="16.625" style="25" customWidth="1"/>
    <col min="5" max="16384" width="9" style="1"/>
  </cols>
  <sheetData>
    <row r="2" spans="2:4" s="6" customFormat="1" ht="21" customHeight="1" x14ac:dyDescent="0.2">
      <c r="B2" s="7" t="s">
        <v>25</v>
      </c>
      <c r="C2" s="6" t="s">
        <v>75</v>
      </c>
      <c r="D2" s="6" t="s">
        <v>76</v>
      </c>
    </row>
    <row r="3" spans="2:4" ht="21" customHeight="1" x14ac:dyDescent="0.2">
      <c r="B3" s="4" t="s">
        <v>26</v>
      </c>
      <c r="C3" s="33"/>
      <c r="D3" s="33"/>
    </row>
    <row r="4" spans="2:4" ht="21" customHeight="1" x14ac:dyDescent="0.2">
      <c r="B4" s="4" t="s">
        <v>27</v>
      </c>
      <c r="C4" s="33"/>
      <c r="D4" s="33"/>
    </row>
    <row r="5" spans="2:4" ht="21" customHeight="1" x14ac:dyDescent="0.2">
      <c r="B5" s="4" t="s">
        <v>28</v>
      </c>
      <c r="C5" s="33"/>
      <c r="D5" s="33"/>
    </row>
    <row r="6" spans="2:4" ht="21" customHeight="1" x14ac:dyDescent="0.2">
      <c r="B6" s="4" t="s">
        <v>29</v>
      </c>
      <c r="C6" s="33"/>
      <c r="D6" s="33"/>
    </row>
    <row r="7" spans="2:4" ht="21" customHeight="1" x14ac:dyDescent="0.2">
      <c r="B7" s="4" t="s">
        <v>30</v>
      </c>
      <c r="C7" s="33"/>
      <c r="D7" s="33"/>
    </row>
    <row r="8" spans="2:4" ht="21" customHeight="1" x14ac:dyDescent="0.2">
      <c r="B8" s="4" t="s">
        <v>12</v>
      </c>
      <c r="C8" s="33">
        <f>SUBTOTAL(109,Tabla_Recepción[Costos estimados])</f>
        <v>0</v>
      </c>
      <c r="D8" s="33">
        <f>SUBTOTAL(109,Tabla_Recepción[Costos reales])</f>
        <v>0</v>
      </c>
    </row>
    <row r="10" spans="2:4" s="12" customFormat="1" ht="21" customHeight="1" x14ac:dyDescent="0.2">
      <c r="B10" s="7" t="s">
        <v>31</v>
      </c>
      <c r="C10" s="6" t="s">
        <v>75</v>
      </c>
      <c r="D10" s="6" t="s">
        <v>76</v>
      </c>
    </row>
    <row r="11" spans="2:4" ht="21" customHeight="1" x14ac:dyDescent="0.2">
      <c r="B11" s="4" t="s">
        <v>32</v>
      </c>
      <c r="C11" s="33"/>
      <c r="D11" s="33"/>
    </row>
    <row r="12" spans="2:4" ht="21" customHeight="1" x14ac:dyDescent="0.2">
      <c r="B12" s="4" t="s">
        <v>33</v>
      </c>
      <c r="C12" s="33"/>
      <c r="D12" s="33"/>
    </row>
    <row r="13" spans="2:4" ht="21" customHeight="1" x14ac:dyDescent="0.2">
      <c r="B13" s="4" t="s">
        <v>34</v>
      </c>
      <c r="C13" s="33"/>
      <c r="D13" s="33"/>
    </row>
    <row r="14" spans="2:4" ht="21" customHeight="1" x14ac:dyDescent="0.2">
      <c r="B14" s="4" t="s">
        <v>35</v>
      </c>
      <c r="C14" s="33"/>
      <c r="D14" s="33"/>
    </row>
    <row r="15" spans="2:4" ht="21" customHeight="1" x14ac:dyDescent="0.2">
      <c r="B15" s="4" t="s">
        <v>36</v>
      </c>
      <c r="C15" s="33"/>
      <c r="D15" s="33"/>
    </row>
    <row r="16" spans="2:4" ht="21" customHeight="1" x14ac:dyDescent="0.2">
      <c r="B16" s="4" t="s">
        <v>30</v>
      </c>
      <c r="C16" s="33"/>
      <c r="D16" s="33"/>
    </row>
    <row r="17" spans="2:4" ht="21" customHeight="1" x14ac:dyDescent="0.2">
      <c r="B17" s="23" t="s">
        <v>12</v>
      </c>
      <c r="C17" s="34">
        <f>SUBTOTAL(109,Tabla_Atuendos[Costos estimados])</f>
        <v>0</v>
      </c>
      <c r="D17" s="34">
        <f>SUBTOTAL(109,Tabla_Atuendos[Costos reales])</f>
        <v>0</v>
      </c>
    </row>
    <row r="19" spans="2:4" s="12" customFormat="1" ht="21" customHeight="1" x14ac:dyDescent="0.2">
      <c r="B19" s="7" t="s">
        <v>79</v>
      </c>
      <c r="C19" s="6" t="s">
        <v>75</v>
      </c>
      <c r="D19" s="6" t="s">
        <v>76</v>
      </c>
    </row>
    <row r="20" spans="2:4" ht="21" customHeight="1" x14ac:dyDescent="0.2">
      <c r="B20" s="4" t="s">
        <v>37</v>
      </c>
      <c r="C20" s="33"/>
      <c r="D20" s="33"/>
    </row>
    <row r="21" spans="2:4" ht="21" customHeight="1" x14ac:dyDescent="0.2">
      <c r="B21" s="4" t="s">
        <v>38</v>
      </c>
      <c r="C21" s="33"/>
      <c r="D21" s="33"/>
    </row>
    <row r="22" spans="2:4" ht="21" customHeight="1" x14ac:dyDescent="0.2">
      <c r="B22" s="4" t="s">
        <v>39</v>
      </c>
      <c r="C22" s="33"/>
      <c r="D22" s="33"/>
    </row>
    <row r="23" spans="2:4" ht="21" customHeight="1" x14ac:dyDescent="0.2">
      <c r="B23" s="4" t="s">
        <v>40</v>
      </c>
      <c r="C23" s="33"/>
      <c r="D23" s="33"/>
    </row>
    <row r="24" spans="2:4" ht="21" customHeight="1" x14ac:dyDescent="0.2">
      <c r="B24" s="4" t="s">
        <v>41</v>
      </c>
      <c r="C24" s="33"/>
      <c r="D24" s="33"/>
    </row>
    <row r="25" spans="2:4" ht="21" customHeight="1" x14ac:dyDescent="0.2">
      <c r="B25" s="4" t="s">
        <v>42</v>
      </c>
      <c r="C25" s="33"/>
      <c r="D25" s="33"/>
    </row>
    <row r="26" spans="2:4" ht="21" customHeight="1" x14ac:dyDescent="0.2">
      <c r="B26" s="4" t="s">
        <v>43</v>
      </c>
      <c r="C26" s="33"/>
      <c r="D26" s="33"/>
    </row>
    <row r="27" spans="2:4" ht="21" customHeight="1" x14ac:dyDescent="0.2">
      <c r="B27" s="4" t="s">
        <v>44</v>
      </c>
      <c r="C27" s="33"/>
      <c r="D27" s="33"/>
    </row>
    <row r="28" spans="2:4" ht="21" customHeight="1" x14ac:dyDescent="0.2">
      <c r="B28" s="4" t="s">
        <v>30</v>
      </c>
      <c r="C28" s="33"/>
      <c r="D28" s="33"/>
    </row>
    <row r="29" spans="2:4" ht="21" customHeight="1" x14ac:dyDescent="0.2">
      <c r="B29" s="4" t="s">
        <v>12</v>
      </c>
      <c r="C29" s="35">
        <f>SUBTOTAL(109,Tabla_FloresYDecoración[Costos estimados])</f>
        <v>0</v>
      </c>
      <c r="D29" s="35">
        <f>SUBTOTAL(109,Tabla_FloresYDecoración[Costos reales])</f>
        <v>0</v>
      </c>
    </row>
    <row r="30" spans="2:4" s="12" customFormat="1" ht="21" customHeight="1" x14ac:dyDescent="0.2">
      <c r="B30" s="4"/>
      <c r="C30" s="25"/>
      <c r="D30" s="25"/>
    </row>
    <row r="31" spans="2:4" ht="21" customHeight="1" x14ac:dyDescent="0.2">
      <c r="B31" s="7" t="s">
        <v>45</v>
      </c>
      <c r="C31" s="6" t="s">
        <v>75</v>
      </c>
      <c r="D31" s="6" t="s">
        <v>76</v>
      </c>
    </row>
    <row r="32" spans="2:4" ht="21" customHeight="1" x14ac:dyDescent="0.2">
      <c r="B32" s="4" t="s">
        <v>46</v>
      </c>
      <c r="C32" s="33"/>
      <c r="D32" s="33"/>
    </row>
    <row r="33" spans="2:4" ht="21" customHeight="1" x14ac:dyDescent="0.2">
      <c r="B33" s="4" t="s">
        <v>47</v>
      </c>
      <c r="C33" s="33"/>
      <c r="D33" s="33"/>
    </row>
    <row r="34" spans="2:4" ht="21" customHeight="1" x14ac:dyDescent="0.2">
      <c r="B34" s="4" t="s">
        <v>48</v>
      </c>
      <c r="C34" s="33"/>
      <c r="D34" s="33"/>
    </row>
    <row r="35" spans="2:4" ht="21" customHeight="1" x14ac:dyDescent="0.2">
      <c r="B35" s="4" t="s">
        <v>49</v>
      </c>
      <c r="C35" s="33"/>
      <c r="D35" s="33"/>
    </row>
    <row r="36" spans="2:4" ht="21" customHeight="1" x14ac:dyDescent="0.2">
      <c r="B36" s="4" t="s">
        <v>30</v>
      </c>
      <c r="C36" s="33"/>
      <c r="D36" s="33"/>
    </row>
    <row r="37" spans="2:4" ht="21" customHeight="1" x14ac:dyDescent="0.2">
      <c r="B37" s="4" t="s">
        <v>12</v>
      </c>
      <c r="C37" s="33">
        <f>SUBTOTAL(109,Tabla_Música[Costos estimados])</f>
        <v>0</v>
      </c>
      <c r="D37" s="33">
        <f>SUBTOTAL(109,Tabla_Música[Costos reales])</f>
        <v>0</v>
      </c>
    </row>
    <row r="38" spans="2:4" s="12" customFormat="1" ht="21" customHeight="1" x14ac:dyDescent="0.2">
      <c r="B38" s="4"/>
      <c r="C38" s="25"/>
      <c r="D38" s="25"/>
    </row>
    <row r="39" spans="2:4" ht="21" customHeight="1" x14ac:dyDescent="0.2">
      <c r="B39" s="7" t="s">
        <v>50</v>
      </c>
      <c r="C39" s="6" t="s">
        <v>75</v>
      </c>
      <c r="D39" s="6" t="s">
        <v>76</v>
      </c>
    </row>
    <row r="40" spans="2:4" ht="21" customHeight="1" x14ac:dyDescent="0.2">
      <c r="B40" s="4" t="s">
        <v>51</v>
      </c>
      <c r="C40" s="33"/>
      <c r="D40" s="33"/>
    </row>
    <row r="41" spans="2:4" ht="21" customHeight="1" x14ac:dyDescent="0.2">
      <c r="B41" s="4" t="s">
        <v>52</v>
      </c>
      <c r="C41" s="33"/>
      <c r="D41" s="33"/>
    </row>
    <row r="42" spans="2:4" ht="21" customHeight="1" x14ac:dyDescent="0.2">
      <c r="B42" s="4" t="s">
        <v>53</v>
      </c>
      <c r="C42" s="33"/>
      <c r="D42" s="33"/>
    </row>
    <row r="43" spans="2:4" ht="21" customHeight="1" x14ac:dyDescent="0.2">
      <c r="B43" s="4" t="s">
        <v>30</v>
      </c>
      <c r="C43" s="33"/>
      <c r="D43" s="33"/>
    </row>
    <row r="44" spans="2:4" ht="21" customHeight="1" x14ac:dyDescent="0.2">
      <c r="B44" s="4" t="s">
        <v>12</v>
      </c>
      <c r="C44" s="33">
        <f>SUBTOTAL(109,Tabla_FotografíaYVídeo[Costos estimados])</f>
        <v>0</v>
      </c>
      <c r="D44" s="33">
        <f>SUBTOTAL(109,Tabla_FotografíaYVídeo[Costos reales])</f>
        <v>0</v>
      </c>
    </row>
    <row r="45" spans="2:4" s="12" customFormat="1" ht="21" customHeight="1" x14ac:dyDescent="0.2">
      <c r="B45" s="4"/>
      <c r="C45" s="25"/>
      <c r="D45" s="25"/>
    </row>
    <row r="46" spans="2:4" ht="21" customHeight="1" x14ac:dyDescent="0.2">
      <c r="B46" s="7" t="s">
        <v>54</v>
      </c>
      <c r="C46" s="6" t="s">
        <v>75</v>
      </c>
      <c r="D46" s="6" t="s">
        <v>76</v>
      </c>
    </row>
    <row r="47" spans="2:4" ht="21" customHeight="1" x14ac:dyDescent="0.2">
      <c r="B47" s="4" t="s">
        <v>55</v>
      </c>
      <c r="C47" s="33"/>
      <c r="D47" s="33"/>
    </row>
    <row r="48" spans="2:4" ht="21" customHeight="1" x14ac:dyDescent="0.2">
      <c r="B48" s="4" t="s">
        <v>56</v>
      </c>
      <c r="C48" s="33"/>
      <c r="D48" s="33"/>
    </row>
    <row r="49" spans="2:4" ht="21" customHeight="1" x14ac:dyDescent="0.2">
      <c r="B49" s="4" t="s">
        <v>30</v>
      </c>
      <c r="C49" s="33"/>
      <c r="D49" s="33"/>
    </row>
    <row r="50" spans="2:4" ht="21" customHeight="1" x14ac:dyDescent="0.2">
      <c r="B50" s="4" t="s">
        <v>12</v>
      </c>
      <c r="C50" s="33">
        <f>SUBTOTAL(109,Tabla_DetallesYRegalos[Costos estimados])</f>
        <v>0</v>
      </c>
      <c r="D50" s="33">
        <f>SUBTOTAL(109,Tabla_DetallesYRegalos[Costos reales])</f>
        <v>0</v>
      </c>
    </row>
    <row r="51" spans="2:4" s="12" customFormat="1" ht="21" customHeight="1" x14ac:dyDescent="0.2">
      <c r="B51" s="4"/>
      <c r="C51" s="25"/>
      <c r="D51" s="25"/>
    </row>
    <row r="52" spans="2:4" ht="21" customHeight="1" x14ac:dyDescent="0.2">
      <c r="B52" s="7" t="s">
        <v>57</v>
      </c>
      <c r="C52" s="6" t="s">
        <v>75</v>
      </c>
      <c r="D52" s="6" t="s">
        <v>76</v>
      </c>
    </row>
    <row r="53" spans="2:4" ht="21" customHeight="1" x14ac:dyDescent="0.2">
      <c r="B53" s="4" t="s">
        <v>58</v>
      </c>
      <c r="C53" s="33"/>
      <c r="D53" s="33"/>
    </row>
    <row r="54" spans="2:4" ht="21" customHeight="1" x14ac:dyDescent="0.2">
      <c r="B54" s="4" t="s">
        <v>59</v>
      </c>
      <c r="C54" s="33"/>
      <c r="D54" s="33"/>
    </row>
    <row r="55" spans="2:4" ht="21" customHeight="1" x14ac:dyDescent="0.2">
      <c r="B55" s="4" t="s">
        <v>30</v>
      </c>
      <c r="C55" s="33"/>
      <c r="D55" s="33"/>
    </row>
    <row r="56" spans="2:4" ht="21" customHeight="1" x14ac:dyDescent="0.2">
      <c r="B56" s="4" t="s">
        <v>12</v>
      </c>
      <c r="C56" s="33">
        <f>SUBTOTAL(109,Tabla_Ceremonia[Costos estimados])</f>
        <v>0</v>
      </c>
      <c r="D56" s="33">
        <f>SUBTOTAL(109,Tabla_Ceremonia[Costos reales])</f>
        <v>0</v>
      </c>
    </row>
    <row r="57" spans="2:4" s="12" customFormat="1" ht="21" customHeight="1" x14ac:dyDescent="0.2">
      <c r="B57" s="4"/>
      <c r="C57" s="25"/>
      <c r="D57" s="25"/>
    </row>
    <row r="58" spans="2:4" ht="21" customHeight="1" x14ac:dyDescent="0.2">
      <c r="B58" s="7" t="s">
        <v>60</v>
      </c>
      <c r="C58" s="6" t="s">
        <v>75</v>
      </c>
      <c r="D58" s="6" t="s">
        <v>76</v>
      </c>
    </row>
    <row r="59" spans="2:4" ht="21" customHeight="1" x14ac:dyDescent="0.2">
      <c r="B59" s="4" t="s">
        <v>61</v>
      </c>
      <c r="C59" s="33"/>
      <c r="D59" s="33"/>
    </row>
    <row r="60" spans="2:4" ht="21" customHeight="1" x14ac:dyDescent="0.2">
      <c r="B60" s="4" t="s">
        <v>62</v>
      </c>
      <c r="C60" s="33"/>
      <c r="D60" s="33"/>
    </row>
    <row r="61" spans="2:4" ht="21" customHeight="1" x14ac:dyDescent="0.2">
      <c r="B61" s="4" t="s">
        <v>63</v>
      </c>
      <c r="C61" s="33"/>
      <c r="D61" s="33"/>
    </row>
    <row r="62" spans="2:4" ht="21" customHeight="1" x14ac:dyDescent="0.2">
      <c r="B62" s="4" t="s">
        <v>64</v>
      </c>
      <c r="C62" s="33"/>
      <c r="D62" s="33"/>
    </row>
    <row r="63" spans="2:4" ht="21" customHeight="1" x14ac:dyDescent="0.2">
      <c r="B63" s="4" t="s">
        <v>65</v>
      </c>
      <c r="C63" s="33"/>
      <c r="D63" s="33"/>
    </row>
    <row r="64" spans="2:4" ht="21" customHeight="1" x14ac:dyDescent="0.2">
      <c r="B64" s="4" t="s">
        <v>66</v>
      </c>
      <c r="C64" s="33"/>
      <c r="D64" s="33"/>
    </row>
    <row r="65" spans="2:4" ht="21" customHeight="1" x14ac:dyDescent="0.2">
      <c r="B65" s="4" t="s">
        <v>67</v>
      </c>
      <c r="C65" s="33"/>
      <c r="D65" s="33"/>
    </row>
    <row r="66" spans="2:4" ht="21" customHeight="1" x14ac:dyDescent="0.2">
      <c r="B66" s="4" t="s">
        <v>30</v>
      </c>
      <c r="C66" s="33"/>
      <c r="D66" s="33"/>
    </row>
    <row r="67" spans="2:4" ht="21" customHeight="1" x14ac:dyDescent="0.2">
      <c r="B67" s="4" t="s">
        <v>12</v>
      </c>
      <c r="C67" s="33">
        <f>SUBTOTAL(109,Tabla_Papelería[Costos estimados])</f>
        <v>0</v>
      </c>
      <c r="D67" s="33">
        <f>SUBTOTAL(109,Tabla_Papelería[Costos reales])</f>
        <v>0</v>
      </c>
    </row>
    <row r="68" spans="2:4" s="12" customFormat="1" ht="21" customHeight="1" x14ac:dyDescent="0.2">
      <c r="B68" s="4"/>
      <c r="C68" s="25"/>
      <c r="D68" s="25"/>
    </row>
    <row r="69" spans="2:4" ht="21" customHeight="1" x14ac:dyDescent="0.2">
      <c r="B69" s="7" t="s">
        <v>68</v>
      </c>
      <c r="C69" s="6" t="s">
        <v>75</v>
      </c>
      <c r="D69" s="6" t="s">
        <v>76</v>
      </c>
    </row>
    <row r="70" spans="2:4" ht="21" customHeight="1" x14ac:dyDescent="0.2">
      <c r="B70" s="4" t="s">
        <v>10</v>
      </c>
      <c r="C70" s="33"/>
      <c r="D70" s="33"/>
    </row>
    <row r="71" spans="2:4" ht="21" customHeight="1" x14ac:dyDescent="0.2">
      <c r="B71" s="4" t="s">
        <v>69</v>
      </c>
      <c r="C71" s="33"/>
      <c r="D71" s="33"/>
    </row>
    <row r="72" spans="2:4" ht="21" customHeight="1" x14ac:dyDescent="0.2">
      <c r="B72" s="4" t="s">
        <v>12</v>
      </c>
      <c r="C72" s="33">
        <f>SUBTOTAL(109,Tabla_Alianzas[Costos estimados])</f>
        <v>0</v>
      </c>
      <c r="D72" s="33">
        <f>SUBTOTAL(109,Tabla_Alianzas[Costos reales])</f>
        <v>0</v>
      </c>
    </row>
    <row r="73" spans="2:4" s="12" customFormat="1" ht="21" customHeight="1" x14ac:dyDescent="0.2">
      <c r="B73" s="4"/>
      <c r="C73" s="25"/>
      <c r="D73" s="25"/>
    </row>
    <row r="74" spans="2:4" ht="21" customHeight="1" x14ac:dyDescent="0.2">
      <c r="B74" s="7" t="s">
        <v>70</v>
      </c>
      <c r="C74" s="6" t="s">
        <v>75</v>
      </c>
      <c r="D74" s="6" t="s">
        <v>76</v>
      </c>
    </row>
    <row r="75" spans="2:4" ht="21" customHeight="1" x14ac:dyDescent="0.2">
      <c r="B75" s="4" t="s">
        <v>71</v>
      </c>
      <c r="C75" s="33"/>
      <c r="D75" s="33"/>
    </row>
    <row r="76" spans="2:4" ht="21" customHeight="1" x14ac:dyDescent="0.2">
      <c r="B76" s="4" t="s">
        <v>72</v>
      </c>
      <c r="C76" s="33"/>
      <c r="D76" s="33"/>
    </row>
    <row r="77" spans="2:4" ht="21" customHeight="1" x14ac:dyDescent="0.2">
      <c r="B77" s="4" t="s">
        <v>73</v>
      </c>
      <c r="C77" s="33"/>
      <c r="D77" s="33"/>
    </row>
    <row r="78" spans="2:4" ht="21" customHeight="1" x14ac:dyDescent="0.2">
      <c r="B78" s="4" t="s">
        <v>74</v>
      </c>
      <c r="C78" s="33"/>
      <c r="D78" s="33"/>
    </row>
    <row r="79" spans="2:4" ht="21" customHeight="1" x14ac:dyDescent="0.2">
      <c r="B79" s="4" t="s">
        <v>30</v>
      </c>
      <c r="C79" s="33"/>
      <c r="D79" s="33"/>
    </row>
    <row r="80" spans="2:4" ht="21" customHeight="1" x14ac:dyDescent="0.2">
      <c r="B80" s="23" t="s">
        <v>12</v>
      </c>
      <c r="C80" s="34">
        <f>SUBTOTAL(109,Tabla_Transporte[Costos estimados])</f>
        <v>0</v>
      </c>
      <c r="D80" s="34">
        <f>SUBTOTAL(109,Tabla_Transporte[Costos reales])</f>
        <v>0</v>
      </c>
    </row>
  </sheetData>
  <dataValidations count="1">
    <dataValidation allowBlank="1" showInputMessage="1" showErrorMessage="1" prompt="Para cada categoría de gastos, puede modificar elementos y especificar costos estimados y reales." sqref="A1" xr:uid="{00000000-0002-0000-0100-000000000000}"/>
  </dataValidations>
  <pageMargins left="0.7" right="0.7" top="0.75" bottom="0.75" header="0.3" footer="0.3"/>
  <pageSetup paperSize="9" orientation="portrait" r:id="rId1"/>
  <tableParts count="1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b385d60f68dd989dca1fdc827799d853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1911b479caf7b199da365455750e4572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9C7FAA-0D75-4BC3-A562-E6188BDAC83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4C13929-9DE4-4377-AD53-85E48738B02F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87533F92-ED84-4203-9499-0AFB653B65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Resumen de presupuesto</vt:lpstr>
      <vt:lpstr>Detalles del presupuesto</vt:lpstr>
      <vt:lpstr>Presupuesto_Boda_Total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2019-10-09T02:30:44Z</dcterms:created>
  <dcterms:modified xsi:type="dcterms:W3CDTF">2020-04-03T03:16:02Z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